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60" windowHeight="8520"/>
  </bookViews>
  <sheets>
    <sheet name="Ark1" sheetId="1" r:id="rId1"/>
    <sheet name="Ark2" sheetId="2" r:id="rId2"/>
    <sheet name="Ark3" sheetId="3" r:id="rId3"/>
  </sheets>
  <calcPr calcId="124519"/>
</workbook>
</file>

<file path=xl/calcChain.xml><?xml version="1.0" encoding="utf-8"?>
<calcChain xmlns="http://schemas.openxmlformats.org/spreadsheetml/2006/main">
  <c r="D6" i="1"/>
  <c r="G16"/>
  <c r="H16" s="1"/>
  <c r="I16" s="1"/>
  <c r="J16" s="1"/>
  <c r="K16" s="1"/>
  <c r="L16" s="1"/>
  <c r="M16" s="1"/>
  <c r="N16" s="1"/>
  <c r="O16" s="1"/>
  <c r="P16" s="1"/>
  <c r="Q16" s="1"/>
  <c r="R16" s="1"/>
  <c r="F16"/>
  <c r="E16"/>
  <c r="E12"/>
  <c r="E6" s="1"/>
  <c r="F12" l="1"/>
  <c r="F6" s="1"/>
  <c r="G12" l="1"/>
  <c r="G6" s="1"/>
  <c r="H12" l="1"/>
  <c r="H6" s="1"/>
  <c r="I12"/>
  <c r="I6" s="1"/>
  <c r="J12" l="1"/>
  <c r="J6" s="1"/>
  <c r="K12" l="1"/>
  <c r="K6" s="1"/>
  <c r="L12" l="1"/>
  <c r="L6" s="1"/>
  <c r="M12" l="1"/>
  <c r="M6" s="1"/>
  <c r="N12" l="1"/>
  <c r="N6" s="1"/>
  <c r="O12" l="1"/>
  <c r="O6" s="1"/>
  <c r="P12" l="1"/>
  <c r="P6" s="1"/>
  <c r="Q12" l="1"/>
  <c r="Q6" s="1"/>
  <c r="R12" l="1"/>
  <c r="R6" s="1"/>
  <c r="B7" s="1"/>
  <c r="B6" l="1"/>
</calcChain>
</file>

<file path=xl/sharedStrings.xml><?xml version="1.0" encoding="utf-8"?>
<sst xmlns="http://schemas.openxmlformats.org/spreadsheetml/2006/main" count="14" uniqueCount="14">
  <si>
    <t>Antal biler over pr døgn:</t>
  </si>
  <si>
    <t>Pris pr billet:</t>
  </si>
  <si>
    <t>Broens pris:</t>
  </si>
  <si>
    <t>Årlige indtægter:</t>
  </si>
  <si>
    <t>Internt afkast af en broinvestering  Cost - benefit</t>
  </si>
  <si>
    <t>Årlig vedligeholdelse:</t>
  </si>
  <si>
    <t>Afgift af togbilletter:</t>
  </si>
  <si>
    <t>Stign togbill pr år:</t>
  </si>
  <si>
    <t xml:space="preserve">År </t>
  </si>
  <si>
    <t>Internt afkast:</t>
  </si>
  <si>
    <t>Bemærkninger og sideberegninger:</t>
  </si>
  <si>
    <t>Nutidsværdi:</t>
  </si>
  <si>
    <t>Diskonteringsrente til nutidsv.:</t>
  </si>
  <si>
    <t>Stigning i biltrafik pr år:</t>
  </si>
</sst>
</file>

<file path=xl/styles.xml><?xml version="1.0" encoding="utf-8"?>
<styleSheet xmlns="http://schemas.openxmlformats.org/spreadsheetml/2006/main">
  <numFmts count="1">
    <numFmt numFmtId="8" formatCode="&quot;kr&quot;\ #,##0.00;[Red]&quot;kr&quot;\ \-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/>
    <xf numFmtId="3" fontId="0" fillId="0" borderId="0" xfId="0" applyNumberFormat="1"/>
    <xf numFmtId="8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E16" sqref="E16"/>
    </sheetView>
  </sheetViews>
  <sheetFormatPr defaultRowHeight="15"/>
  <cols>
    <col min="1" max="1" width="29" bestFit="1" customWidth="1"/>
    <col min="2" max="2" width="19.42578125" bestFit="1" customWidth="1"/>
    <col min="3" max="3" width="17.28515625" bestFit="1" customWidth="1"/>
    <col min="4" max="18" width="15.42578125" bestFit="1" customWidth="1"/>
  </cols>
  <sheetData>
    <row r="1" spans="1:18" ht="15.75">
      <c r="A1" s="3" t="s">
        <v>4</v>
      </c>
    </row>
    <row r="4" spans="1:18">
      <c r="C4" s="2" t="s">
        <v>2</v>
      </c>
      <c r="D4" s="2" t="s">
        <v>3</v>
      </c>
    </row>
    <row r="5" spans="1:18">
      <c r="A5" t="s">
        <v>8</v>
      </c>
      <c r="C5">
        <v>0</v>
      </c>
      <c r="D5">
        <v>1</v>
      </c>
      <c r="E5">
        <v>2</v>
      </c>
      <c r="F5">
        <v>3</v>
      </c>
      <c r="G5">
        <v>4</v>
      </c>
      <c r="H5">
        <v>5</v>
      </c>
      <c r="I5">
        <v>6</v>
      </c>
      <c r="J5">
        <v>7</v>
      </c>
      <c r="K5">
        <v>8</v>
      </c>
      <c r="L5">
        <v>9</v>
      </c>
      <c r="M5">
        <v>10</v>
      </c>
      <c r="N5">
        <v>11</v>
      </c>
      <c r="O5">
        <v>12</v>
      </c>
      <c r="P5">
        <v>13</v>
      </c>
      <c r="Q5">
        <v>14</v>
      </c>
      <c r="R5">
        <v>15</v>
      </c>
    </row>
    <row r="6" spans="1:18" ht="18.75">
      <c r="A6" s="6" t="s">
        <v>9</v>
      </c>
      <c r="B6" s="1">
        <f>IRR(C6:R6)</f>
        <v>-1.1200046509954716E-2</v>
      </c>
      <c r="C6" s="4">
        <v>-34000000000</v>
      </c>
      <c r="D6" s="4">
        <f>D12*365*D13+D16-D19</f>
        <v>1329600000</v>
      </c>
      <c r="E6" s="4">
        <f t="shared" ref="E6:R6" si="0">E12*365*E13+E16-E19</f>
        <v>1403856000</v>
      </c>
      <c r="F6" s="4">
        <f t="shared" si="0"/>
        <v>1482435360</v>
      </c>
      <c r="G6" s="4">
        <f t="shared" si="0"/>
        <v>1565594841.5999999</v>
      </c>
      <c r="H6" s="4">
        <f t="shared" si="0"/>
        <v>1653606559.2960002</v>
      </c>
      <c r="I6" s="4">
        <f t="shared" si="0"/>
        <v>1768739255.7098403</v>
      </c>
      <c r="J6" s="4">
        <f t="shared" si="0"/>
        <v>1864656677.7513108</v>
      </c>
      <c r="K6" s="4">
        <f t="shared" si="0"/>
        <v>1970423406.4492469</v>
      </c>
      <c r="L6" s="4">
        <f t="shared" si="0"/>
        <v>2082387485.4297168</v>
      </c>
      <c r="M6" s="4">
        <f t="shared" si="0"/>
        <v>2200917782.6408849</v>
      </c>
      <c r="N6" s="4">
        <f t="shared" si="0"/>
        <v>2322405238.646431</v>
      </c>
      <c r="O6" s="4">
        <f t="shared" si="0"/>
        <v>2455264189.7932515</v>
      </c>
      <c r="P6" s="4">
        <f t="shared" si="0"/>
        <v>2695084751.8951392</v>
      </c>
      <c r="Q6" s="4">
        <f t="shared" si="0"/>
        <v>2849979441.1647353</v>
      </c>
      <c r="R6" s="4">
        <f t="shared" si="0"/>
        <v>3014000403.8736243</v>
      </c>
    </row>
    <row r="7" spans="1:18" ht="18.75">
      <c r="A7" s="6" t="s">
        <v>11</v>
      </c>
      <c r="B7" s="5">
        <f>NPV(B8,C6:R6)</f>
        <v>-10069353907.348219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t="s">
        <v>12</v>
      </c>
      <c r="B8" s="1">
        <v>0.03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t="s">
        <v>0</v>
      </c>
      <c r="C12" s="4"/>
      <c r="D12" s="4">
        <v>9000</v>
      </c>
      <c r="E12" s="4">
        <f>D12*(1+$B$14)</f>
        <v>9540</v>
      </c>
      <c r="F12" s="4">
        <f t="shared" ref="F12:R12" si="1">E12*(1+$B$14)</f>
        <v>10112.4</v>
      </c>
      <c r="G12" s="4">
        <f t="shared" si="1"/>
        <v>10719.144</v>
      </c>
      <c r="H12" s="4">
        <f t="shared" si="1"/>
        <v>11362.292640000001</v>
      </c>
      <c r="I12" s="4">
        <f t="shared" si="1"/>
        <v>12044.030198400002</v>
      </c>
      <c r="J12" s="4">
        <f t="shared" si="1"/>
        <v>12766.672010304002</v>
      </c>
      <c r="K12" s="4">
        <f t="shared" si="1"/>
        <v>13532.672330922243</v>
      </c>
      <c r="L12" s="4">
        <f t="shared" si="1"/>
        <v>14344.632670777579</v>
      </c>
      <c r="M12" s="4">
        <f t="shared" si="1"/>
        <v>15205.310631024235</v>
      </c>
      <c r="N12" s="4">
        <f t="shared" si="1"/>
        <v>16117.62926888569</v>
      </c>
      <c r="O12" s="4">
        <f t="shared" si="1"/>
        <v>17084.687025018833</v>
      </c>
      <c r="P12" s="4">
        <f t="shared" si="1"/>
        <v>18109.768246519965</v>
      </c>
      <c r="Q12" s="4">
        <f t="shared" si="1"/>
        <v>19196.354341311166</v>
      </c>
      <c r="R12" s="4">
        <f t="shared" si="1"/>
        <v>20348.135601789836</v>
      </c>
    </row>
    <row r="13" spans="1:18">
      <c r="A13" t="s">
        <v>1</v>
      </c>
      <c r="C13" s="4"/>
      <c r="D13" s="4">
        <v>360</v>
      </c>
      <c r="E13" s="4">
        <v>360</v>
      </c>
      <c r="F13" s="4">
        <v>360</v>
      </c>
      <c r="G13" s="4">
        <v>360</v>
      </c>
      <c r="H13" s="4">
        <v>360</v>
      </c>
      <c r="I13" s="4">
        <v>365</v>
      </c>
      <c r="J13" s="4">
        <v>365</v>
      </c>
      <c r="K13" s="4">
        <v>365</v>
      </c>
      <c r="L13" s="4">
        <v>365</v>
      </c>
      <c r="M13" s="4">
        <v>365</v>
      </c>
      <c r="N13" s="4">
        <v>365</v>
      </c>
      <c r="O13" s="4">
        <v>365</v>
      </c>
      <c r="P13" s="4">
        <v>380</v>
      </c>
      <c r="Q13" s="4">
        <v>380</v>
      </c>
      <c r="R13" s="4">
        <v>380</v>
      </c>
    </row>
    <row r="14" spans="1:18">
      <c r="A14" t="s">
        <v>13</v>
      </c>
      <c r="B14">
        <v>0.06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>
      <c r="A16" t="s">
        <v>6</v>
      </c>
      <c r="C16" s="4"/>
      <c r="D16" s="4">
        <v>165000000</v>
      </c>
      <c r="E16" s="4">
        <f>D16*(1+$B$17)</f>
        <v>168300000</v>
      </c>
      <c r="F16" s="4">
        <f t="shared" ref="F16:R16" si="2">E16*(1+$B$17)</f>
        <v>171666000</v>
      </c>
      <c r="G16" s="4">
        <f t="shared" si="2"/>
        <v>175099320</v>
      </c>
      <c r="H16" s="4">
        <f t="shared" si="2"/>
        <v>178601306.40000001</v>
      </c>
      <c r="I16" s="4">
        <f t="shared" si="2"/>
        <v>182173332.528</v>
      </c>
      <c r="J16" s="4">
        <f t="shared" si="2"/>
        <v>185816799.17855999</v>
      </c>
      <c r="K16" s="4">
        <f t="shared" si="2"/>
        <v>189533135.16213119</v>
      </c>
      <c r="L16" s="4">
        <f t="shared" si="2"/>
        <v>193323797.86537382</v>
      </c>
      <c r="M16" s="4">
        <f t="shared" si="2"/>
        <v>197190273.82268131</v>
      </c>
      <c r="N16" s="4">
        <f t="shared" si="2"/>
        <v>201134079.29913494</v>
      </c>
      <c r="O16" s="4">
        <f t="shared" si="2"/>
        <v>205156760.88511765</v>
      </c>
      <c r="P16" s="4">
        <f t="shared" si="2"/>
        <v>209259896.10282001</v>
      </c>
      <c r="Q16" s="4">
        <f t="shared" si="2"/>
        <v>213445094.02487642</v>
      </c>
      <c r="R16" s="4">
        <f t="shared" si="2"/>
        <v>217713995.90537396</v>
      </c>
    </row>
    <row r="17" spans="1:18">
      <c r="A17" t="s">
        <v>7</v>
      </c>
      <c r="B17">
        <v>0.02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t="s">
        <v>5</v>
      </c>
      <c r="C19" s="4"/>
      <c r="D19" s="4">
        <v>18000000</v>
      </c>
      <c r="E19" s="4">
        <v>18000000</v>
      </c>
      <c r="F19" s="4">
        <v>18000000</v>
      </c>
      <c r="G19" s="4">
        <v>18000000</v>
      </c>
      <c r="H19" s="4">
        <v>18000000</v>
      </c>
      <c r="I19" s="4">
        <v>18000000</v>
      </c>
      <c r="J19" s="4">
        <v>22000000</v>
      </c>
      <c r="K19" s="4">
        <v>22000000</v>
      </c>
      <c r="L19" s="4">
        <v>22000000</v>
      </c>
      <c r="M19" s="4">
        <v>22000000</v>
      </c>
      <c r="N19" s="4">
        <v>26000000</v>
      </c>
      <c r="O19" s="4">
        <v>26000000</v>
      </c>
      <c r="P19" s="4">
        <v>26000000</v>
      </c>
      <c r="Q19" s="4">
        <v>26000000</v>
      </c>
      <c r="R19" s="4">
        <v>26000000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Gregers Friisberg</dc:creator>
  <cp:lastModifiedBy>Gregers Friisberg</cp:lastModifiedBy>
  <dcterms:created xsi:type="dcterms:W3CDTF">2009-01-13T06:23:02Z</dcterms:created>
  <dcterms:modified xsi:type="dcterms:W3CDTF">2009-03-04T16:03:46Z</dcterms:modified>
</cp:coreProperties>
</file>